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Analysis-IR-2\Desktop\"/>
    </mc:Choice>
  </mc:AlternateContent>
  <xr:revisionPtr revIDLastSave="0" documentId="13_ncr:1_{29C520B3-DBB7-4C5B-AD2F-28D7ACE23CFE}" xr6:coauthVersionLast="47" xr6:coauthVersionMax="47" xr10:uidLastSave="{00000000-0000-0000-0000-000000000000}"/>
  <bookViews>
    <workbookView xWindow="-120" yWindow="-120" windowWidth="29040" windowHeight="15840" xr2:uid="{00000000-000D-0000-FFFF-FFFF00000000}"/>
  </bookViews>
  <sheets>
    <sheet name="DCA" sheetId="1" r:id="rId1"/>
  </sheets>
  <definedNames>
    <definedName name="ballocation">OFFSET(DCA!$D$7,0,0,COUNTA(DCA!$C$6:$C$65)-1)</definedName>
    <definedName name="blevel">OFFSET(DCA!$C$7,0,0,COUNTA(DCA!$C$6:$C$65)-1)</definedName>
    <definedName name="wallocation">OFFSET(DCA!$D$6,0,0,COUNTA(DCA!$C$6:$C$65)-1)</definedName>
    <definedName name="wlevel">OFFSET(DCA!$C$6,0,0,COUNTA(DCA!$C$6:$C$65)-1)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 l="1"/>
  <c r="H11" i="1" s="1"/>
  <c r="D9" i="1"/>
  <c r="H9" i="1" s="1"/>
  <c r="D7" i="1"/>
  <c r="H7" i="1" s="1"/>
  <c r="H19" i="1"/>
  <c r="J19" i="1" s="1"/>
  <c r="H17" i="1"/>
  <c r="H15" i="1"/>
  <c r="D23" i="1"/>
  <c r="H23" i="1" s="1"/>
  <c r="J23" i="1" s="1"/>
  <c r="D21" i="1"/>
  <c r="H21" i="1" s="1"/>
  <c r="J21" i="1" s="1"/>
  <c r="D19" i="1"/>
  <c r="D17" i="1"/>
  <c r="D15" i="1"/>
  <c r="D13" i="1"/>
  <c r="H13" i="1" s="1"/>
  <c r="AC23" i="1"/>
  <c r="AC21" i="1"/>
  <c r="AC19" i="1"/>
  <c r="AC17" i="1"/>
  <c r="AC15" i="1"/>
  <c r="AC13" i="1"/>
  <c r="AC11" i="1"/>
  <c r="AC9" i="1"/>
  <c r="AC7" i="1"/>
  <c r="AB8" i="1"/>
  <c r="M8" i="1" s="1"/>
  <c r="N8" i="1" s="1"/>
  <c r="AB7" i="1"/>
  <c r="M6" i="1" s="1"/>
  <c r="N6" i="1" s="1"/>
  <c r="B9" i="1"/>
  <c r="B6" i="1"/>
  <c r="B8" i="1" s="1"/>
  <c r="B10" i="1" s="1"/>
  <c r="B12" i="1" s="1"/>
  <c r="B14" i="1" s="1"/>
  <c r="B16" i="1" s="1"/>
  <c r="B18" i="1" s="1"/>
  <c r="B20" i="1" s="1"/>
  <c r="B22" i="1" s="1"/>
  <c r="B24" i="1" s="1"/>
  <c r="J17" i="1" l="1"/>
  <c r="J15" i="1"/>
  <c r="M2" i="1"/>
  <c r="M5" i="1" s="1"/>
  <c r="N5" i="1" s="1"/>
  <c r="AB9" i="1"/>
  <c r="J7" i="1" s="1"/>
  <c r="J13" i="1" l="1"/>
  <c r="J11" i="1"/>
  <c r="J9" i="1"/>
</calcChain>
</file>

<file path=xl/sharedStrings.xml><?xml version="1.0" encoding="utf-8"?>
<sst xmlns="http://schemas.openxmlformats.org/spreadsheetml/2006/main" count="13" uniqueCount="13">
  <si>
    <t>wp</t>
  </si>
  <si>
    <t>bp</t>
  </si>
  <si>
    <t>days per level</t>
  </si>
  <si>
    <t>ردیف</t>
  </si>
  <si>
    <t>سطوح خرید</t>
  </si>
  <si>
    <t>نقطه ورود تخمینی</t>
  </si>
  <si>
    <t>ریسک تخمینی</t>
  </si>
  <si>
    <t>ریسک بدبینانه</t>
  </si>
  <si>
    <t>ریسک خوش بینانه</t>
  </si>
  <si>
    <t>حد ضرر</t>
  </si>
  <si>
    <t>مقدار سرمایه کلی</t>
  </si>
  <si>
    <t xml:space="preserve">تعداد کل روزهای سرمایه گذاری </t>
  </si>
  <si>
    <r>
      <rPr>
        <b/>
        <sz val="12"/>
        <color theme="4" tint="-0.249977111117893"/>
        <rFont val="B Mehr"/>
        <charset val="178"/>
      </rPr>
      <t>راهنمای استفاده:</t>
    </r>
    <r>
      <rPr>
        <sz val="10"/>
        <color theme="1"/>
        <rFont val="B Mehr"/>
        <charset val="178"/>
      </rPr>
      <t xml:space="preserve">
1. ابتدا مقدار دلاری یا ریالی کل سرمایه اختصاص داده شده به پلن DCA  خود را وارد کنید.
2.  در قدم دوم تعداد روزهایی که تمایل دارید به صورت DCA خرید کنید را وارد نمایید.
3. در قدم سوم محدوده های قیمتی که باید بین آن ها اقدام به خرید نمایید را مشخص کنید.
4. در قدم آخر درصد خرید هر محدوده را که به نظرتان مناسب است را مشخص نمایید.
5. حد ضرر برابر با قیمتی است که دیگر پایین تر از آن تمایلی به DCA  کردن ندارید...!
6. به یاد داشته باشید که تعداد روزهای خرید هر محدوده یکسان است و از «استراتژی چوب خط» در این روش DCA  زمانی ثابت باید استفاده کنید...!
</t>
    </r>
    <r>
      <rPr>
        <b/>
        <sz val="11"/>
        <color theme="4" tint="-0.249977111117893"/>
        <rFont val="B Mehr"/>
        <charset val="178"/>
      </rPr>
      <t>توضیحات خروجی:</t>
    </r>
    <r>
      <rPr>
        <sz val="10"/>
        <color theme="1"/>
        <rFont val="B Mehr"/>
        <charset val="178"/>
      </rPr>
      <t xml:space="preserve">
1. نقطه ورود تخمینی: تخمین میزند در پایان سرمایه گذاری اگر قیمت به پایین ترین محدوده خرید شما برسد و پلن DCA  به طور کامل انجام شود، به صورت میانگین نقطه ورود شما کجا خواهد بود.
2. ریسک تخمینی: ریسک میانگین شما
3. ریسک بدبینانه: بیشترین ضرر در صورتیکه قیمت دارایی به حد ضرر برسد.
4. ریسک خوش بینانه: زیان خوش بینانه شما در صورتیکه قیمت دارایی به حد ضرر برسد.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</si>
</sst>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color theme="4" tint="-0.249977111117893"/>
      <name val="B Mehr"/>
      <charset val="178"/>
    </font>
    <font>
      <sz val="10"/>
      <color theme="1"/>
      <name val="B Mehr"/>
      <charset val="178"/>
    </font>
    <font>
      <b/>
      <sz val="12"/>
      <color theme="4" tint="-0.249977111117893"/>
      <name val="B Mehr"/>
      <charset val="178"/>
    </font>
    <font>
      <b/>
      <sz val="11"/>
      <color theme="4" tint="-0.249977111117893"/>
      <name val="Calibri"/>
      <family val="2"/>
      <scheme val="minor"/>
    </font>
    <font>
      <b/>
      <sz val="11"/>
      <name val="Calibri"/>
      <family val="2"/>
      <scheme val="minor"/>
    </font>
  </fonts>
  <fills count="8">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rgb="FFFF7C80"/>
        <bgColor indexed="64"/>
      </patternFill>
    </fill>
    <fill>
      <patternFill patternType="solid">
        <fgColor rgb="FFFFFF00"/>
        <bgColor indexed="64"/>
      </patternFill>
    </fill>
    <fill>
      <patternFill patternType="solid">
        <fgColor rgb="FF92D05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0">
    <xf numFmtId="0" fontId="0" fillId="0" borderId="0" xfId="0"/>
    <xf numFmtId="0" fontId="0" fillId="2" borderId="0" xfId="0" applyFill="1"/>
    <xf numFmtId="9" fontId="0" fillId="2" borderId="0" xfId="3" applyFont="1" applyFill="1" applyAlignment="1">
      <alignment horizontal="center" vertical="center"/>
    </xf>
    <xf numFmtId="0" fontId="0" fillId="3" borderId="0" xfId="0" applyFill="1"/>
    <xf numFmtId="165" fontId="0" fillId="3" borderId="0" xfId="1" applyNumberFormat="1" applyFont="1" applyFill="1" applyAlignment="1">
      <alignment horizontal="center" vertical="center"/>
    </xf>
    <xf numFmtId="0" fontId="2" fillId="3" borderId="0" xfId="0" applyFont="1" applyFill="1"/>
    <xf numFmtId="0" fontId="2" fillId="3" borderId="1" xfId="0" applyFont="1" applyFill="1" applyBorder="1" applyAlignment="1">
      <alignment horizontal="center" vertical="center"/>
    </xf>
    <xf numFmtId="0" fontId="0" fillId="3" borderId="0" xfId="0" applyFill="1" applyAlignment="1">
      <alignment horizontal="center" vertical="center"/>
    </xf>
    <xf numFmtId="9" fontId="0" fillId="3" borderId="0" xfId="3" applyFont="1" applyFill="1" applyAlignment="1">
      <alignment horizontal="center" vertical="center"/>
    </xf>
    <xf numFmtId="0" fontId="3" fillId="3" borderId="0" xfId="0" applyFont="1" applyFill="1"/>
    <xf numFmtId="9" fontId="2" fillId="3" borderId="0" xfId="3" applyFont="1" applyFill="1" applyAlignment="1">
      <alignment horizontal="right" vertical="center"/>
    </xf>
    <xf numFmtId="0" fontId="0" fillId="3" borderId="0" xfId="0" applyFill="1" applyAlignment="1">
      <alignment vertical="center"/>
    </xf>
    <xf numFmtId="165" fontId="0" fillId="3" borderId="7" xfId="1" applyNumberFormat="1" applyFont="1" applyFill="1" applyBorder="1" applyAlignment="1">
      <alignment horizontal="center" vertical="center"/>
    </xf>
    <xf numFmtId="165" fontId="0" fillId="3" borderId="5" xfId="1" applyNumberFormat="1" applyFont="1" applyFill="1" applyBorder="1" applyAlignment="1" applyProtection="1">
      <alignment horizontal="center" vertical="center"/>
      <protection locked="0"/>
    </xf>
    <xf numFmtId="165" fontId="0" fillId="3" borderId="7" xfId="1" applyNumberFormat="1" applyFont="1" applyFill="1" applyBorder="1" applyAlignment="1" applyProtection="1">
      <alignment horizontal="center" vertical="center"/>
      <protection locked="0"/>
    </xf>
    <xf numFmtId="165" fontId="0" fillId="3" borderId="6" xfId="1" applyNumberFormat="1" applyFont="1" applyFill="1" applyBorder="1" applyAlignment="1" applyProtection="1">
      <alignment horizontal="center" vertical="center"/>
      <protection locked="0"/>
    </xf>
    <xf numFmtId="0" fontId="4" fillId="3" borderId="0" xfId="0" applyFont="1" applyFill="1"/>
    <xf numFmtId="0" fontId="2" fillId="3" borderId="0" xfId="0" applyFont="1" applyFill="1" applyAlignment="1">
      <alignment vertical="center"/>
    </xf>
    <xf numFmtId="44" fontId="2" fillId="3" borderId="0" xfId="0" applyNumberFormat="1" applyFont="1" applyFill="1"/>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0" fillId="4" borderId="0" xfId="0" applyFill="1"/>
    <xf numFmtId="0" fontId="4" fillId="4" borderId="0" xfId="0" applyFont="1" applyFill="1"/>
    <xf numFmtId="0" fontId="2" fillId="3" borderId="2" xfId="0" applyFont="1" applyFill="1" applyBorder="1" applyAlignment="1">
      <alignment horizontal="center" vertical="center" wrapText="1"/>
    </xf>
    <xf numFmtId="9" fontId="2" fillId="3" borderId="1" xfId="3" applyFont="1" applyFill="1" applyBorder="1" applyAlignment="1">
      <alignment horizontal="center" vertical="center"/>
    </xf>
    <xf numFmtId="0" fontId="2" fillId="3" borderId="0" xfId="0" applyFont="1" applyFill="1" applyAlignment="1">
      <alignment horizontal="center" vertical="center"/>
    </xf>
    <xf numFmtId="164" fontId="2" fillId="3" borderId="1" xfId="2" applyNumberFormat="1" applyFont="1" applyFill="1" applyBorder="1" applyAlignment="1">
      <alignment horizontal="center" vertical="center"/>
    </xf>
    <xf numFmtId="165" fontId="3" fillId="3" borderId="0" xfId="0" applyNumberFormat="1" applyFont="1" applyFill="1"/>
    <xf numFmtId="164" fontId="2" fillId="3" borderId="0" xfId="0" applyNumberFormat="1" applyFont="1" applyFill="1"/>
    <xf numFmtId="0" fontId="8" fillId="3" borderId="1" xfId="0" applyFont="1" applyFill="1" applyBorder="1" applyAlignment="1">
      <alignment horizontal="center" vertical="center" wrapText="1"/>
    </xf>
    <xf numFmtId="0" fontId="6" fillId="3" borderId="0" xfId="0" applyFont="1" applyFill="1" applyAlignment="1">
      <alignment horizontal="right" vertical="top" wrapText="1"/>
    </xf>
    <xf numFmtId="0" fontId="6" fillId="3" borderId="0" xfId="0" applyFont="1" applyFill="1" applyAlignment="1">
      <alignment horizontal="right" vertical="top"/>
    </xf>
    <xf numFmtId="164" fontId="2" fillId="3" borderId="5" xfId="2" applyNumberFormat="1" applyFont="1" applyFill="1" applyBorder="1" applyAlignment="1">
      <alignment horizontal="center" vertical="center"/>
    </xf>
    <xf numFmtId="164" fontId="2" fillId="3" borderId="6" xfId="2" applyNumberFormat="1" applyFont="1" applyFill="1" applyBorder="1" applyAlignment="1">
      <alignment horizontal="center" vertical="center"/>
    </xf>
    <xf numFmtId="0" fontId="2" fillId="3" borderId="0" xfId="0" applyFont="1" applyFill="1" applyAlignment="1">
      <alignment horizontal="right" vertical="center"/>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9" fontId="2" fillId="3" borderId="5" xfId="3" applyFont="1" applyFill="1" applyBorder="1" applyAlignment="1">
      <alignment horizontal="center" vertical="center"/>
    </xf>
    <xf numFmtId="9" fontId="2" fillId="3" borderId="6" xfId="3" applyFont="1" applyFill="1" applyBorder="1" applyAlignment="1">
      <alignment horizontal="center" vertical="center"/>
    </xf>
    <xf numFmtId="0" fontId="2" fillId="4" borderId="5"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9" fontId="0" fillId="3" borderId="2" xfId="3" applyFont="1" applyFill="1" applyBorder="1" applyAlignment="1" applyProtection="1">
      <alignment horizontal="center" vertical="center"/>
      <protection locked="0"/>
    </xf>
    <xf numFmtId="9" fontId="0" fillId="3" borderId="8" xfId="3" applyFont="1" applyFill="1" applyBorder="1" applyAlignment="1" applyProtection="1">
      <alignment horizontal="center" vertical="center"/>
      <protection locked="0"/>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164" fontId="2" fillId="3" borderId="5" xfId="2" applyNumberFormat="1" applyFont="1" applyFill="1" applyBorder="1" applyAlignment="1" applyProtection="1">
      <alignment horizontal="center" vertical="center"/>
      <protection locked="0"/>
    </xf>
    <xf numFmtId="164" fontId="2" fillId="3" borderId="6" xfId="2" applyNumberFormat="1" applyFont="1" applyFill="1" applyBorder="1" applyAlignment="1" applyProtection="1">
      <alignment horizontal="center" vertical="center"/>
      <protection locked="0"/>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165" fontId="2" fillId="3" borderId="5" xfId="1" applyNumberFormat="1" applyFont="1" applyFill="1" applyBorder="1" applyAlignment="1" applyProtection="1">
      <alignment horizontal="center" vertical="center"/>
      <protection locked="0"/>
    </xf>
    <xf numFmtId="165" fontId="2" fillId="3" borderId="6" xfId="1" applyNumberFormat="1" applyFont="1" applyFill="1" applyBorder="1" applyAlignment="1" applyProtection="1">
      <alignment horizontal="center" vertical="center"/>
      <protection locked="0"/>
    </xf>
    <xf numFmtId="165" fontId="2" fillId="6" borderId="5" xfId="1" applyNumberFormat="1" applyFont="1" applyFill="1" applyBorder="1" applyAlignment="1">
      <alignment horizontal="center" vertical="center" wrapText="1"/>
    </xf>
    <xf numFmtId="165" fontId="2" fillId="6" borderId="6" xfId="1" applyNumberFormat="1" applyFont="1" applyFill="1" applyBorder="1" applyAlignment="1">
      <alignment horizontal="center" vertical="center" wrapText="1"/>
    </xf>
    <xf numFmtId="0" fontId="2" fillId="3" borderId="5" xfId="1" applyNumberFormat="1" applyFont="1" applyFill="1" applyBorder="1" applyAlignment="1" applyProtection="1">
      <alignment horizontal="center" vertical="center"/>
      <protection locked="0"/>
    </xf>
    <xf numFmtId="0" fontId="2" fillId="3" borderId="6" xfId="1" applyNumberFormat="1" applyFont="1" applyFill="1" applyBorder="1" applyAlignment="1" applyProtection="1">
      <alignment horizontal="center" vertical="center"/>
      <protection locked="0"/>
    </xf>
  </cellXfs>
  <cellStyles count="4">
    <cellStyle name="Comma" xfId="1" builtinId="3"/>
    <cellStyle name="Currency" xfId="2" builtinId="4"/>
    <cellStyle name="Normal" xfId="0" builtinId="0"/>
    <cellStyle name="Percent" xfId="3" builtinId="5"/>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10</xdr:col>
      <xdr:colOff>110490</xdr:colOff>
      <xdr:row>11</xdr:row>
      <xdr:rowOff>116205</xdr:rowOff>
    </xdr:from>
    <xdr:to>
      <xdr:col>16</xdr:col>
      <xdr:colOff>41111</xdr:colOff>
      <xdr:row>17</xdr:row>
      <xdr:rowOff>120456</xdr:rowOff>
    </xdr:to>
    <xdr:pic>
      <xdr:nvPicPr>
        <xdr:cNvPr id="3" name="Picture 2">
          <a:extLst>
            <a:ext uri="{FF2B5EF4-FFF2-40B4-BE49-F238E27FC236}">
              <a16:creationId xmlns:a16="http://schemas.microsoft.com/office/drawing/2014/main" id="{DE83FB61-3062-0E18-41A7-EF4D258BA5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92390" y="2792730"/>
          <a:ext cx="2892896" cy="12139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5"/>
  <sheetViews>
    <sheetView tabSelected="1" zoomScaleNormal="100" workbookViewId="0">
      <selection activeCell="D2" sqref="D2:D3"/>
    </sheetView>
  </sheetViews>
  <sheetFormatPr defaultColWidth="8.85546875" defaultRowHeight="15" x14ac:dyDescent="0.25"/>
  <cols>
    <col min="1" max="1" width="2.28515625" style="3" customWidth="1"/>
    <col min="2" max="2" width="7" style="3" customWidth="1"/>
    <col min="3" max="3" width="15.7109375" style="3" customWidth="1"/>
    <col min="4" max="4" width="11.140625" style="3" bestFit="1" customWidth="1"/>
    <col min="5" max="5" width="8.85546875" style="3"/>
    <col min="6" max="6" width="10.140625" style="3" customWidth="1"/>
    <col min="7" max="7" width="10.140625" style="3" bestFit="1" customWidth="1"/>
    <col min="8" max="8" width="10.140625" style="3" customWidth="1"/>
    <col min="9" max="9" width="26.5703125" style="3" customWidth="1"/>
    <col min="10" max="10" width="11.7109375" style="3" customWidth="1"/>
    <col min="11" max="11" width="2.7109375" style="3" customWidth="1"/>
    <col min="12" max="12" width="12.85546875" style="3" customWidth="1"/>
    <col min="13" max="13" width="10.140625" style="3" customWidth="1"/>
    <col min="14" max="14" width="13.7109375" style="3" customWidth="1"/>
    <col min="15" max="15" width="2.140625" style="3" customWidth="1"/>
    <col min="16" max="16" width="2.85546875" style="3" customWidth="1"/>
    <col min="17" max="17" width="2.140625" style="3" customWidth="1"/>
    <col min="18" max="24" width="8.85546875" style="3"/>
    <col min="25" max="25" width="8.42578125" style="3" customWidth="1"/>
    <col min="26" max="26" width="2.140625" style="3" customWidth="1"/>
    <col min="27" max="16384" width="8.85546875" style="3"/>
  </cols>
  <sheetData>
    <row r="1" spans="1:31" ht="12" customHeight="1" thickBot="1" x14ac:dyDescent="0.3">
      <c r="A1" s="1"/>
      <c r="B1" s="1"/>
      <c r="C1" s="1"/>
      <c r="D1" s="1"/>
      <c r="E1" s="1"/>
      <c r="F1" s="1"/>
      <c r="G1" s="1"/>
      <c r="H1" s="1"/>
      <c r="I1" s="1"/>
      <c r="J1" s="1"/>
      <c r="K1" s="1"/>
      <c r="L1" s="1"/>
      <c r="M1" s="1"/>
      <c r="N1" s="1"/>
      <c r="O1" s="1"/>
      <c r="Q1" s="22"/>
      <c r="R1" s="22"/>
      <c r="S1" s="22"/>
      <c r="T1" s="22"/>
      <c r="U1" s="22"/>
      <c r="V1" s="22"/>
      <c r="W1" s="22"/>
      <c r="X1" s="22"/>
      <c r="Y1" s="22"/>
      <c r="Z1" s="22"/>
    </row>
    <row r="2" spans="1:31" ht="15" customHeight="1" x14ac:dyDescent="0.25">
      <c r="A2" s="1"/>
      <c r="C2" s="48" t="s">
        <v>10</v>
      </c>
      <c r="D2" s="50">
        <v>100000</v>
      </c>
      <c r="F2" s="52" t="s">
        <v>9</v>
      </c>
      <c r="G2" s="54">
        <v>1500</v>
      </c>
      <c r="H2" s="4"/>
      <c r="I2" s="56" t="s">
        <v>11</v>
      </c>
      <c r="J2" s="58">
        <v>180</v>
      </c>
      <c r="K2" s="1"/>
      <c r="L2" s="43" t="s">
        <v>5</v>
      </c>
      <c r="M2" s="40">
        <f>SUMPRODUCT((MOD(ROW(E7:E23),2)=1)*(E7:E23)*(AC7:AC23))</f>
        <v>2015</v>
      </c>
      <c r="N2" s="26"/>
      <c r="O2" s="1"/>
      <c r="Q2" s="22"/>
      <c r="R2" s="31" t="s">
        <v>12</v>
      </c>
      <c r="S2" s="32"/>
      <c r="T2" s="32"/>
      <c r="U2" s="32"/>
      <c r="V2" s="32"/>
      <c r="W2" s="32"/>
      <c r="X2" s="32"/>
      <c r="Y2" s="32"/>
      <c r="Z2" s="22"/>
    </row>
    <row r="3" spans="1:31" ht="33.75" customHeight="1" thickBot="1" x14ac:dyDescent="0.3">
      <c r="A3" s="1"/>
      <c r="C3" s="49"/>
      <c r="D3" s="51"/>
      <c r="F3" s="53"/>
      <c r="G3" s="55"/>
      <c r="H3" s="4"/>
      <c r="I3" s="57"/>
      <c r="J3" s="59"/>
      <c r="K3" s="1"/>
      <c r="L3" s="44"/>
      <c r="M3" s="41"/>
      <c r="N3" s="26"/>
      <c r="O3" s="1"/>
      <c r="Q3" s="22"/>
      <c r="R3" s="32"/>
      <c r="S3" s="32"/>
      <c r="T3" s="32"/>
      <c r="U3" s="32"/>
      <c r="V3" s="32"/>
      <c r="W3" s="32"/>
      <c r="X3" s="32"/>
      <c r="Y3" s="32"/>
      <c r="Z3" s="22"/>
      <c r="AA3" s="9"/>
      <c r="AB3" s="9"/>
      <c r="AC3" s="9"/>
    </row>
    <row r="4" spans="1:31" ht="18.75" customHeight="1" thickBot="1" x14ac:dyDescent="0.3">
      <c r="A4" s="1"/>
      <c r="K4" s="1"/>
      <c r="L4" s="45"/>
      <c r="M4" s="42"/>
      <c r="N4" s="5"/>
      <c r="O4" s="1"/>
      <c r="Q4" s="22"/>
      <c r="R4" s="32"/>
      <c r="S4" s="32"/>
      <c r="T4" s="32"/>
      <c r="U4" s="32"/>
      <c r="V4" s="32"/>
      <c r="W4" s="32"/>
      <c r="X4" s="32"/>
      <c r="Y4" s="32"/>
      <c r="Z4" s="22"/>
      <c r="AA4" s="9"/>
      <c r="AB4" s="9"/>
      <c r="AC4" s="9"/>
    </row>
    <row r="5" spans="1:31" ht="31.9" customHeight="1" thickBot="1" x14ac:dyDescent="0.3">
      <c r="A5" s="1"/>
      <c r="B5" s="24" t="s">
        <v>3</v>
      </c>
      <c r="C5" s="6" t="s">
        <v>4</v>
      </c>
      <c r="D5" s="7"/>
      <c r="K5" s="1"/>
      <c r="L5" s="30" t="s">
        <v>6</v>
      </c>
      <c r="M5" s="25">
        <f>(G2-M2)/M2</f>
        <v>-0.25558312655086851</v>
      </c>
      <c r="N5" s="27">
        <f>M5*D2</f>
        <v>-25558.312655086851</v>
      </c>
      <c r="O5" s="1"/>
      <c r="Q5" s="22"/>
      <c r="R5" s="32"/>
      <c r="S5" s="32"/>
      <c r="T5" s="32"/>
      <c r="U5" s="32"/>
      <c r="V5" s="32"/>
      <c r="W5" s="32"/>
      <c r="X5" s="32"/>
      <c r="Y5" s="32"/>
      <c r="Z5" s="23"/>
      <c r="AA5" s="9"/>
      <c r="AB5" s="9"/>
      <c r="AC5" s="9"/>
      <c r="AD5" s="16"/>
      <c r="AE5" s="16"/>
    </row>
    <row r="6" spans="1:31" ht="12" customHeight="1" thickBot="1" x14ac:dyDescent="0.3">
      <c r="A6" s="1"/>
      <c r="B6" s="19">
        <f>IF(C6="","",1)</f>
        <v>1</v>
      </c>
      <c r="C6" s="13">
        <v>2500</v>
      </c>
      <c r="D6" s="8"/>
      <c r="K6" s="1"/>
      <c r="L6" s="36" t="s">
        <v>7</v>
      </c>
      <c r="M6" s="38">
        <f>(G2-AB7)/AB7</f>
        <v>-0.30875576036866359</v>
      </c>
      <c r="N6" s="33">
        <f>M6*D2</f>
        <v>-30875.576036866358</v>
      </c>
      <c r="O6" s="1"/>
      <c r="Q6" s="22"/>
      <c r="R6" s="32"/>
      <c r="S6" s="32"/>
      <c r="T6" s="32"/>
      <c r="U6" s="32"/>
      <c r="V6" s="32"/>
      <c r="W6" s="32"/>
      <c r="X6" s="32"/>
      <c r="Y6" s="32"/>
      <c r="Z6" s="23"/>
      <c r="AA6" s="9"/>
      <c r="AB6" s="9"/>
      <c r="AC6" s="9"/>
      <c r="AD6" s="16"/>
      <c r="AE6" s="16"/>
    </row>
    <row r="7" spans="1:31" ht="23.25" customHeight="1" thickBot="1" x14ac:dyDescent="0.3">
      <c r="A7" s="1"/>
      <c r="B7" s="20"/>
      <c r="C7" s="12"/>
      <c r="D7" s="10" t="str">
        <f>IF(C8="","","سهم محدوده")</f>
        <v>سهم محدوده</v>
      </c>
      <c r="E7" s="46">
        <v>0.3</v>
      </c>
      <c r="F7" s="47"/>
      <c r="H7" s="35" t="str">
        <f>IF(D7="","","خرید روزانه")</f>
        <v>خرید روزانه</v>
      </c>
      <c r="I7" s="35"/>
      <c r="J7" s="29">
        <f>IF(H7="","",(E7*$D$2)/$AB$9)</f>
        <v>500</v>
      </c>
      <c r="K7" s="1"/>
      <c r="L7" s="37"/>
      <c r="M7" s="39"/>
      <c r="N7" s="34"/>
      <c r="O7" s="1"/>
      <c r="Q7" s="22"/>
      <c r="R7" s="32"/>
      <c r="S7" s="32"/>
      <c r="T7" s="32"/>
      <c r="U7" s="32"/>
      <c r="V7" s="32"/>
      <c r="W7" s="32"/>
      <c r="X7" s="32"/>
      <c r="Y7" s="32"/>
      <c r="Z7" s="23"/>
      <c r="AA7" s="9" t="s">
        <v>0</v>
      </c>
      <c r="AB7" s="9">
        <f>SUMPRODUCT((MOD(ROW(C6:C22),2)=0)*(C6:C22)*(MOD(ROW(E7:E23),2)=1)*(E7:E23))</f>
        <v>2170</v>
      </c>
      <c r="AC7" s="28">
        <f>(C6+C8)/2</f>
        <v>2350</v>
      </c>
      <c r="AD7" s="16"/>
      <c r="AE7" s="16"/>
    </row>
    <row r="8" spans="1:31" ht="13.5" customHeight="1" thickBot="1" x14ac:dyDescent="0.3">
      <c r="A8" s="1"/>
      <c r="B8" s="20">
        <f>IF(C8="","",B6+1)</f>
        <v>2</v>
      </c>
      <c r="C8" s="14">
        <v>2200</v>
      </c>
      <c r="D8" s="10"/>
      <c r="E8" s="11">
        <v>20</v>
      </c>
      <c r="F8" s="11"/>
      <c r="H8" s="17"/>
      <c r="I8" s="17"/>
      <c r="J8" s="5"/>
      <c r="K8" s="1"/>
      <c r="L8" s="36" t="s">
        <v>8</v>
      </c>
      <c r="M8" s="38">
        <f>(G2-AB8)/AB8</f>
        <v>-0.19354838709677419</v>
      </c>
      <c r="N8" s="33">
        <f>M8*D2</f>
        <v>-19354.83870967742</v>
      </c>
      <c r="O8" s="1"/>
      <c r="Q8" s="22"/>
      <c r="R8" s="32"/>
      <c r="S8" s="32"/>
      <c r="T8" s="32"/>
      <c r="U8" s="32"/>
      <c r="V8" s="32"/>
      <c r="W8" s="32"/>
      <c r="X8" s="32"/>
      <c r="Y8" s="32"/>
      <c r="Z8" s="23"/>
      <c r="AA8" s="9" t="s">
        <v>1</v>
      </c>
      <c r="AB8" s="9">
        <f>SUMPRODUCT((MOD(ROW(C8:C24),2)=0)*(C8:C24)*(MOD(ROW(E7:E23),2)=1)*(E7:E23))</f>
        <v>1860</v>
      </c>
      <c r="AC8" s="9"/>
      <c r="AD8" s="16"/>
      <c r="AE8" s="16"/>
    </row>
    <row r="9" spans="1:31" ht="19.899999999999999" customHeight="1" thickBot="1" x14ac:dyDescent="0.3">
      <c r="A9" s="1"/>
      <c r="B9" s="20" t="str">
        <f t="shared" ref="B9:B24" si="0">IF(C9="","",B7+1)</f>
        <v/>
      </c>
      <c r="C9" s="12"/>
      <c r="D9" s="10" t="str">
        <f>IF(C10="","","سهم محدوده")</f>
        <v>سهم محدوده</v>
      </c>
      <c r="E9" s="46">
        <v>0.4</v>
      </c>
      <c r="F9" s="47"/>
      <c r="H9" s="35" t="str">
        <f>IF(D9="","","خرید روزانه")</f>
        <v>خرید روزانه</v>
      </c>
      <c r="I9" s="35"/>
      <c r="J9" s="29">
        <f>IF(H9="","",(E9*$D$2)/$AB$9)</f>
        <v>666.66666666666663</v>
      </c>
      <c r="K9" s="1"/>
      <c r="L9" s="37"/>
      <c r="M9" s="39"/>
      <c r="N9" s="34"/>
      <c r="O9" s="1"/>
      <c r="Q9" s="22"/>
      <c r="R9" s="32"/>
      <c r="S9" s="32"/>
      <c r="T9" s="32"/>
      <c r="U9" s="32"/>
      <c r="V9" s="32"/>
      <c r="W9" s="32"/>
      <c r="X9" s="32"/>
      <c r="Y9" s="32"/>
      <c r="Z9" s="23"/>
      <c r="AA9" s="9" t="s">
        <v>2</v>
      </c>
      <c r="AB9" s="9">
        <f>J2/(MAX(B6:B24)-1)</f>
        <v>60</v>
      </c>
      <c r="AC9" s="28">
        <f>(C8+C10)/2</f>
        <v>2000</v>
      </c>
      <c r="AD9" s="16"/>
      <c r="AE9" s="16"/>
    </row>
    <row r="10" spans="1:31" ht="12" customHeight="1" thickBot="1" x14ac:dyDescent="0.3">
      <c r="A10" s="1"/>
      <c r="B10" s="20">
        <f t="shared" si="0"/>
        <v>3</v>
      </c>
      <c r="C10" s="14">
        <v>1800</v>
      </c>
      <c r="D10" s="10"/>
      <c r="E10" s="11"/>
      <c r="F10" s="11"/>
      <c r="H10" s="17"/>
      <c r="I10" s="17"/>
      <c r="J10" s="5"/>
      <c r="K10" s="1"/>
      <c r="L10" s="1"/>
      <c r="M10" s="1"/>
      <c r="N10" s="1"/>
      <c r="O10" s="1"/>
      <c r="Q10" s="22"/>
      <c r="R10" s="32"/>
      <c r="S10" s="32"/>
      <c r="T10" s="32"/>
      <c r="U10" s="32"/>
      <c r="V10" s="32"/>
      <c r="W10" s="32"/>
      <c r="X10" s="32"/>
      <c r="Y10" s="32"/>
      <c r="Z10" s="23"/>
      <c r="AA10" s="9"/>
      <c r="AB10" s="9"/>
      <c r="AC10" s="9"/>
      <c r="AD10" s="16"/>
      <c r="AE10" s="16"/>
    </row>
    <row r="11" spans="1:31" ht="19.899999999999999" customHeight="1" thickBot="1" x14ac:dyDescent="0.3">
      <c r="A11" s="1"/>
      <c r="B11" s="20"/>
      <c r="C11" s="12"/>
      <c r="D11" s="10" t="str">
        <f>IF(C12="","","سهم محدوده")</f>
        <v>سهم محدوده</v>
      </c>
      <c r="E11" s="46">
        <v>0.3</v>
      </c>
      <c r="F11" s="47"/>
      <c r="H11" s="35" t="str">
        <f>IF(D11="","","خرید روزانه")</f>
        <v>خرید روزانه</v>
      </c>
      <c r="I11" s="35"/>
      <c r="J11" s="29">
        <f>IF(H11="","",(E11*$D$2)/$AB$9)</f>
        <v>500</v>
      </c>
      <c r="K11" s="1"/>
      <c r="Q11" s="22"/>
      <c r="R11" s="32"/>
      <c r="S11" s="32"/>
      <c r="T11" s="32"/>
      <c r="U11" s="32"/>
      <c r="V11" s="32"/>
      <c r="W11" s="32"/>
      <c r="X11" s="32"/>
      <c r="Y11" s="32"/>
      <c r="Z11" s="23"/>
      <c r="AA11" s="9"/>
      <c r="AB11" s="9"/>
      <c r="AC11" s="28">
        <f>(C10+C12)/2</f>
        <v>1700</v>
      </c>
      <c r="AD11" s="16"/>
      <c r="AE11" s="16"/>
    </row>
    <row r="12" spans="1:31" ht="12.75" customHeight="1" thickBot="1" x14ac:dyDescent="0.3">
      <c r="A12" s="1"/>
      <c r="B12" s="20">
        <f t="shared" si="0"/>
        <v>4</v>
      </c>
      <c r="C12" s="14">
        <v>1600</v>
      </c>
      <c r="D12" s="10"/>
      <c r="E12" s="11"/>
      <c r="F12" s="11"/>
      <c r="H12" s="17"/>
      <c r="I12" s="17"/>
      <c r="J12" s="5"/>
      <c r="K12" s="1"/>
      <c r="Q12" s="22"/>
      <c r="R12" s="32"/>
      <c r="S12" s="32"/>
      <c r="T12" s="32"/>
      <c r="U12" s="32"/>
      <c r="V12" s="32"/>
      <c r="W12" s="32"/>
      <c r="X12" s="32"/>
      <c r="Y12" s="32"/>
      <c r="Z12" s="23"/>
      <c r="AA12" s="9"/>
      <c r="AB12" s="9"/>
      <c r="AC12" s="9"/>
      <c r="AD12" s="16"/>
      <c r="AE12" s="16"/>
    </row>
    <row r="13" spans="1:31" ht="19.899999999999999" customHeight="1" thickBot="1" x14ac:dyDescent="0.3">
      <c r="A13" s="1"/>
      <c r="B13" s="20"/>
      <c r="C13" s="12"/>
      <c r="D13" s="10" t="str">
        <f>IF(C14="","","سهم سطح")</f>
        <v/>
      </c>
      <c r="E13" s="46"/>
      <c r="F13" s="47"/>
      <c r="H13" s="35" t="str">
        <f>IF(D13="","","خرید روزانه")</f>
        <v/>
      </c>
      <c r="I13" s="35"/>
      <c r="J13" s="18" t="str">
        <f>IF(H13="","",(E13*$D$2)/$AB$9)</f>
        <v/>
      </c>
      <c r="K13" s="1"/>
      <c r="Q13" s="22"/>
      <c r="R13" s="32"/>
      <c r="S13" s="32"/>
      <c r="T13" s="32"/>
      <c r="U13" s="32"/>
      <c r="V13" s="32"/>
      <c r="W13" s="32"/>
      <c r="X13" s="32"/>
      <c r="Y13" s="32"/>
      <c r="Z13" s="23"/>
      <c r="AA13" s="9"/>
      <c r="AB13" s="9"/>
      <c r="AC13" s="28">
        <f>(C12+C14)/2</f>
        <v>800</v>
      </c>
      <c r="AD13" s="16"/>
      <c r="AE13" s="16"/>
    </row>
    <row r="14" spans="1:31" ht="12" customHeight="1" thickBot="1" x14ac:dyDescent="0.3">
      <c r="A14" s="1"/>
      <c r="B14" s="20" t="str">
        <f t="shared" si="0"/>
        <v/>
      </c>
      <c r="C14" s="14"/>
      <c r="D14" s="10"/>
      <c r="E14" s="11"/>
      <c r="F14" s="11"/>
      <c r="H14" s="17"/>
      <c r="I14" s="17"/>
      <c r="J14" s="5"/>
      <c r="K14" s="1"/>
      <c r="Q14" s="22"/>
      <c r="R14" s="32"/>
      <c r="S14" s="32"/>
      <c r="T14" s="32"/>
      <c r="U14" s="32"/>
      <c r="V14" s="32"/>
      <c r="W14" s="32"/>
      <c r="X14" s="32"/>
      <c r="Y14" s="32"/>
      <c r="Z14" s="23"/>
      <c r="AA14" s="9"/>
      <c r="AB14" s="9"/>
      <c r="AC14" s="9"/>
      <c r="AD14" s="16"/>
      <c r="AE14" s="16"/>
    </row>
    <row r="15" spans="1:31" ht="19.899999999999999" customHeight="1" thickBot="1" x14ac:dyDescent="0.3">
      <c r="A15" s="1"/>
      <c r="B15" s="20"/>
      <c r="C15" s="12"/>
      <c r="D15" s="10" t="str">
        <f>IF(C16="","","سهم سطح")</f>
        <v/>
      </c>
      <c r="E15" s="46"/>
      <c r="F15" s="47"/>
      <c r="H15" s="35" t="str">
        <f>IF(D15="","","خرید روزانه")</f>
        <v/>
      </c>
      <c r="I15" s="35"/>
      <c r="J15" s="18" t="str">
        <f>IF(H15="","",(E15*$D$2)/$AB$9)</f>
        <v/>
      </c>
      <c r="K15" s="1"/>
      <c r="Q15" s="22"/>
      <c r="R15" s="32"/>
      <c r="S15" s="32"/>
      <c r="T15" s="32"/>
      <c r="U15" s="32"/>
      <c r="V15" s="32"/>
      <c r="W15" s="32"/>
      <c r="X15" s="32"/>
      <c r="Y15" s="32"/>
      <c r="Z15" s="23"/>
      <c r="AA15" s="9"/>
      <c r="AB15" s="9"/>
      <c r="AC15" s="28">
        <f>(C14+C16)/2</f>
        <v>0</v>
      </c>
      <c r="AD15" s="16"/>
      <c r="AE15" s="16"/>
    </row>
    <row r="16" spans="1:31" ht="12" customHeight="1" thickBot="1" x14ac:dyDescent="0.3">
      <c r="A16" s="1"/>
      <c r="B16" s="20" t="str">
        <f t="shared" si="0"/>
        <v/>
      </c>
      <c r="C16" s="14"/>
      <c r="D16" s="10"/>
      <c r="E16" s="11"/>
      <c r="F16" s="11"/>
      <c r="H16" s="17"/>
      <c r="I16" s="17"/>
      <c r="J16" s="5"/>
      <c r="K16" s="1"/>
      <c r="Q16" s="22"/>
      <c r="R16" s="32"/>
      <c r="S16" s="32"/>
      <c r="T16" s="32"/>
      <c r="U16" s="32"/>
      <c r="V16" s="32"/>
      <c r="W16" s="32"/>
      <c r="X16" s="32"/>
      <c r="Y16" s="32"/>
      <c r="Z16" s="23"/>
      <c r="AA16" s="9"/>
      <c r="AB16" s="9"/>
      <c r="AC16" s="9"/>
      <c r="AD16" s="16"/>
      <c r="AE16" s="16"/>
    </row>
    <row r="17" spans="1:31" ht="19.899999999999999" customHeight="1" thickBot="1" x14ac:dyDescent="0.3">
      <c r="A17" s="1"/>
      <c r="B17" s="20"/>
      <c r="C17" s="12"/>
      <c r="D17" s="10" t="str">
        <f>IF(C18="","","سهم سطح")</f>
        <v/>
      </c>
      <c r="E17" s="46"/>
      <c r="F17" s="47"/>
      <c r="H17" s="35" t="str">
        <f>IF(D17="","","خرید روزانه")</f>
        <v/>
      </c>
      <c r="I17" s="35"/>
      <c r="J17" s="18" t="str">
        <f>IF(H17="","",(E17*$D$2)/$AB$9)</f>
        <v/>
      </c>
      <c r="K17" s="1"/>
      <c r="Q17" s="22"/>
      <c r="R17" s="32"/>
      <c r="S17" s="32"/>
      <c r="T17" s="32"/>
      <c r="U17" s="32"/>
      <c r="V17" s="32"/>
      <c r="W17" s="32"/>
      <c r="X17" s="32"/>
      <c r="Y17" s="32"/>
      <c r="Z17" s="23"/>
      <c r="AA17" s="9"/>
      <c r="AB17" s="9"/>
      <c r="AC17" s="28">
        <f>(C16+C18)/2</f>
        <v>0</v>
      </c>
      <c r="AD17" s="16"/>
      <c r="AE17" s="16"/>
    </row>
    <row r="18" spans="1:31" ht="12" customHeight="1" thickBot="1" x14ac:dyDescent="0.3">
      <c r="A18" s="1"/>
      <c r="B18" s="20" t="str">
        <f t="shared" si="0"/>
        <v/>
      </c>
      <c r="C18" s="14"/>
      <c r="D18" s="10"/>
      <c r="E18" s="11"/>
      <c r="F18" s="11"/>
      <c r="H18" s="17"/>
      <c r="I18" s="17"/>
      <c r="J18" s="5"/>
      <c r="K18" s="1"/>
      <c r="Q18" s="22"/>
      <c r="R18" s="32"/>
      <c r="S18" s="32"/>
      <c r="T18" s="32"/>
      <c r="U18" s="32"/>
      <c r="V18" s="32"/>
      <c r="W18" s="32"/>
      <c r="X18" s="32"/>
      <c r="Y18" s="32"/>
      <c r="Z18" s="23"/>
      <c r="AA18" s="9"/>
      <c r="AB18" s="9"/>
      <c r="AC18" s="9"/>
      <c r="AD18" s="16"/>
      <c r="AE18" s="16"/>
    </row>
    <row r="19" spans="1:31" ht="17.25" customHeight="1" thickBot="1" x14ac:dyDescent="0.3">
      <c r="A19" s="1"/>
      <c r="B19" s="20"/>
      <c r="C19" s="12"/>
      <c r="D19" s="10" t="str">
        <f>IF(C20="","","سهم سطح")</f>
        <v/>
      </c>
      <c r="E19" s="46"/>
      <c r="F19" s="47"/>
      <c r="H19" s="35" t="str">
        <f>IF(D19="","","خرید روزانه")</f>
        <v/>
      </c>
      <c r="I19" s="35"/>
      <c r="J19" s="18" t="str">
        <f>IF(H19="","",(E19*$D$2)/$AB$9)</f>
        <v/>
      </c>
      <c r="K19" s="1"/>
      <c r="Q19" s="22"/>
      <c r="R19" s="32"/>
      <c r="S19" s="32"/>
      <c r="T19" s="32"/>
      <c r="U19" s="32"/>
      <c r="V19" s="32"/>
      <c r="W19" s="32"/>
      <c r="X19" s="32"/>
      <c r="Y19" s="32"/>
      <c r="Z19" s="23"/>
      <c r="AA19" s="9"/>
      <c r="AB19" s="9"/>
      <c r="AC19" s="28">
        <f>(C18+C20)/2</f>
        <v>0</v>
      </c>
      <c r="AD19" s="16"/>
      <c r="AE19" s="16"/>
    </row>
    <row r="20" spans="1:31" ht="12" customHeight="1" thickBot="1" x14ac:dyDescent="0.3">
      <c r="A20" s="1"/>
      <c r="B20" s="20" t="str">
        <f t="shared" si="0"/>
        <v/>
      </c>
      <c r="C20" s="14"/>
      <c r="D20" s="10"/>
      <c r="E20" s="11"/>
      <c r="F20" s="11"/>
      <c r="H20" s="17"/>
      <c r="I20" s="17"/>
      <c r="J20" s="5"/>
      <c r="K20" s="1"/>
      <c r="Q20" s="22"/>
      <c r="R20" s="22"/>
      <c r="S20" s="22"/>
      <c r="T20" s="22"/>
      <c r="U20" s="22"/>
      <c r="V20" s="22"/>
      <c r="W20" s="22"/>
      <c r="X20" s="23"/>
      <c r="Y20" s="23"/>
      <c r="Z20" s="23"/>
      <c r="AA20" s="9"/>
      <c r="AB20" s="9"/>
      <c r="AC20" s="9"/>
      <c r="AD20" s="16"/>
      <c r="AE20" s="16"/>
    </row>
    <row r="21" spans="1:31" ht="19.899999999999999" customHeight="1" thickBot="1" x14ac:dyDescent="0.3">
      <c r="A21" s="1"/>
      <c r="B21" s="20"/>
      <c r="C21" s="12"/>
      <c r="D21" s="10" t="str">
        <f>IF(C22="","","سهم سطح")</f>
        <v/>
      </c>
      <c r="E21" s="46"/>
      <c r="F21" s="47"/>
      <c r="H21" s="35" t="str">
        <f>IF(D21="","","خرید روزانه")</f>
        <v/>
      </c>
      <c r="I21" s="35"/>
      <c r="J21" s="18" t="str">
        <f>IF(H21="","",(E21*$D$2)/$AB$9)</f>
        <v/>
      </c>
      <c r="K21" s="1"/>
      <c r="X21" s="16"/>
      <c r="Y21" s="16"/>
      <c r="Z21" s="16"/>
      <c r="AA21" s="9"/>
      <c r="AB21" s="9"/>
      <c r="AC21" s="28">
        <f>(C20+C22)/2</f>
        <v>0</v>
      </c>
      <c r="AD21" s="16"/>
      <c r="AE21" s="16"/>
    </row>
    <row r="22" spans="1:31" ht="12" customHeight="1" thickBot="1" x14ac:dyDescent="0.3">
      <c r="A22" s="1"/>
      <c r="B22" s="20" t="str">
        <f t="shared" si="0"/>
        <v/>
      </c>
      <c r="C22" s="14"/>
      <c r="D22" s="10"/>
      <c r="E22" s="11"/>
      <c r="F22" s="11"/>
      <c r="H22" s="17"/>
      <c r="I22" s="17"/>
      <c r="J22" s="5"/>
      <c r="K22" s="1"/>
      <c r="X22" s="16"/>
      <c r="Y22" s="16"/>
      <c r="Z22" s="16"/>
      <c r="AA22" s="9"/>
      <c r="AB22" s="9"/>
      <c r="AC22" s="9"/>
      <c r="AD22" s="16"/>
      <c r="AE22" s="16"/>
    </row>
    <row r="23" spans="1:31" ht="19.899999999999999" customHeight="1" thickBot="1" x14ac:dyDescent="0.3">
      <c r="A23" s="1"/>
      <c r="B23" s="20"/>
      <c r="C23" s="12"/>
      <c r="D23" s="10" t="str">
        <f>IF(C24="","","سهم سطح")</f>
        <v/>
      </c>
      <c r="E23" s="46"/>
      <c r="F23" s="47"/>
      <c r="H23" s="35" t="str">
        <f>IF(D23="","","خرید روزانه")</f>
        <v/>
      </c>
      <c r="I23" s="35"/>
      <c r="J23" s="18" t="str">
        <f>IF(H23="","",(E23*$D$2)/$AB$9)</f>
        <v/>
      </c>
      <c r="K23" s="1"/>
      <c r="X23" s="16"/>
      <c r="Y23" s="16"/>
      <c r="Z23" s="16"/>
      <c r="AA23" s="9"/>
      <c r="AB23" s="9"/>
      <c r="AC23" s="28">
        <f>(C22+C24)/2</f>
        <v>0</v>
      </c>
      <c r="AD23" s="16"/>
      <c r="AE23" s="16"/>
    </row>
    <row r="24" spans="1:31" ht="12" customHeight="1" thickBot="1" x14ac:dyDescent="0.3">
      <c r="A24" s="1"/>
      <c r="B24" s="21" t="str">
        <f t="shared" si="0"/>
        <v/>
      </c>
      <c r="C24" s="15"/>
      <c r="D24" s="8"/>
      <c r="H24" s="17"/>
      <c r="I24" s="17"/>
      <c r="K24" s="1"/>
      <c r="X24" s="16"/>
      <c r="Y24" s="16"/>
      <c r="Z24" s="16"/>
      <c r="AA24" s="9"/>
      <c r="AB24" s="9"/>
      <c r="AC24" s="9"/>
      <c r="AD24" s="16"/>
      <c r="AE24" s="16"/>
    </row>
    <row r="25" spans="1:31" ht="12" customHeight="1" x14ac:dyDescent="0.25">
      <c r="A25" s="1"/>
      <c r="D25" s="8"/>
      <c r="K25" s="1"/>
      <c r="X25" s="16"/>
      <c r="Y25" s="16"/>
      <c r="Z25" s="16"/>
      <c r="AA25" s="9"/>
      <c r="AB25" s="9"/>
      <c r="AC25" s="9"/>
      <c r="AD25" s="16"/>
      <c r="AE25" s="16"/>
    </row>
    <row r="26" spans="1:31" ht="12" customHeight="1" x14ac:dyDescent="0.25">
      <c r="A26" s="1"/>
      <c r="B26" s="1"/>
      <c r="C26" s="1"/>
      <c r="D26" s="2"/>
      <c r="E26" s="1"/>
      <c r="F26" s="1"/>
      <c r="G26" s="1"/>
      <c r="H26" s="1"/>
      <c r="I26" s="1"/>
      <c r="J26" s="1"/>
      <c r="K26" s="1"/>
      <c r="X26" s="16"/>
      <c r="Y26" s="16"/>
      <c r="Z26" s="16"/>
      <c r="AA26" s="16"/>
      <c r="AB26" s="16"/>
      <c r="AC26" s="16"/>
      <c r="AD26" s="16"/>
      <c r="AE26" s="16"/>
    </row>
    <row r="27" spans="1:31" ht="15" customHeight="1" x14ac:dyDescent="0.25">
      <c r="D27" s="8"/>
    </row>
    <row r="28" spans="1:31" ht="15" customHeight="1" x14ac:dyDescent="0.25">
      <c r="D28" s="8"/>
    </row>
    <row r="29" spans="1:31" ht="15" customHeight="1" x14ac:dyDescent="0.25">
      <c r="D29" s="8"/>
    </row>
    <row r="30" spans="1:31" ht="15" customHeight="1" x14ac:dyDescent="0.25">
      <c r="D30" s="8"/>
    </row>
    <row r="31" spans="1:31" ht="15" customHeight="1" x14ac:dyDescent="0.25">
      <c r="D31" s="8"/>
    </row>
    <row r="32" spans="1:31" ht="15" customHeight="1" x14ac:dyDescent="0.25">
      <c r="D32" s="8"/>
    </row>
    <row r="33" spans="4:4" ht="15" customHeight="1" x14ac:dyDescent="0.25">
      <c r="D33" s="8"/>
    </row>
    <row r="34" spans="4:4" ht="15" customHeight="1" x14ac:dyDescent="0.25">
      <c r="D34" s="8"/>
    </row>
    <row r="35" spans="4:4" ht="15" customHeight="1" x14ac:dyDescent="0.25">
      <c r="D35" s="8"/>
    </row>
    <row r="36" spans="4:4" ht="15" customHeight="1" x14ac:dyDescent="0.25">
      <c r="D36" s="8"/>
    </row>
    <row r="37" spans="4:4" ht="15" customHeight="1" x14ac:dyDescent="0.25">
      <c r="D37" s="8"/>
    </row>
    <row r="38" spans="4:4" x14ac:dyDescent="0.25">
      <c r="D38" s="8"/>
    </row>
    <row r="39" spans="4:4" x14ac:dyDescent="0.25">
      <c r="D39" s="8"/>
    </row>
    <row r="40" spans="4:4" x14ac:dyDescent="0.25">
      <c r="D40" s="8"/>
    </row>
    <row r="41" spans="4:4" x14ac:dyDescent="0.25">
      <c r="D41" s="8"/>
    </row>
    <row r="42" spans="4:4" x14ac:dyDescent="0.25">
      <c r="D42" s="8"/>
    </row>
    <row r="43" spans="4:4" x14ac:dyDescent="0.25">
      <c r="D43" s="8"/>
    </row>
    <row r="44" spans="4:4" x14ac:dyDescent="0.25">
      <c r="D44" s="8"/>
    </row>
    <row r="45" spans="4:4" x14ac:dyDescent="0.25">
      <c r="D45" s="8"/>
    </row>
    <row r="46" spans="4:4" x14ac:dyDescent="0.25">
      <c r="D46" s="8"/>
    </row>
    <row r="47" spans="4:4" x14ac:dyDescent="0.25">
      <c r="D47" s="8"/>
    </row>
    <row r="48" spans="4:4" x14ac:dyDescent="0.25">
      <c r="D48" s="8"/>
    </row>
    <row r="49" spans="4:4" x14ac:dyDescent="0.25">
      <c r="D49" s="8"/>
    </row>
    <row r="50" spans="4:4" x14ac:dyDescent="0.25">
      <c r="D50" s="8"/>
    </row>
    <row r="51" spans="4:4" x14ac:dyDescent="0.25">
      <c r="D51" s="8"/>
    </row>
    <row r="52" spans="4:4" x14ac:dyDescent="0.25">
      <c r="D52" s="8"/>
    </row>
    <row r="53" spans="4:4" x14ac:dyDescent="0.25">
      <c r="D53" s="8"/>
    </row>
    <row r="54" spans="4:4" x14ac:dyDescent="0.25">
      <c r="D54" s="8"/>
    </row>
    <row r="55" spans="4:4" x14ac:dyDescent="0.25">
      <c r="D55" s="8"/>
    </row>
    <row r="56" spans="4:4" x14ac:dyDescent="0.25">
      <c r="D56" s="8"/>
    </row>
    <row r="57" spans="4:4" x14ac:dyDescent="0.25">
      <c r="D57" s="8"/>
    </row>
    <row r="58" spans="4:4" x14ac:dyDescent="0.25">
      <c r="D58" s="8"/>
    </row>
    <row r="59" spans="4:4" x14ac:dyDescent="0.25">
      <c r="D59" s="8"/>
    </row>
    <row r="60" spans="4:4" x14ac:dyDescent="0.25">
      <c r="D60" s="8"/>
    </row>
    <row r="61" spans="4:4" x14ac:dyDescent="0.25">
      <c r="D61" s="8"/>
    </row>
    <row r="62" spans="4:4" x14ac:dyDescent="0.25">
      <c r="D62" s="8"/>
    </row>
    <row r="63" spans="4:4" x14ac:dyDescent="0.25">
      <c r="D63" s="8"/>
    </row>
    <row r="64" spans="4:4" x14ac:dyDescent="0.25">
      <c r="D64" s="8"/>
    </row>
    <row r="65" spans="4:4" x14ac:dyDescent="0.25">
      <c r="D65" s="8"/>
    </row>
  </sheetData>
  <sheetProtection algorithmName="SHA-512" hashValue="fFgAhMJ6bcGUqBLwx6wigWuo6lXvAuF4onIOMk6TPxwio/9d+5mWxqcJv2JgUAydMl//zp9eHY8tMufuz1CKaw==" saltValue="wVa/+F/6fnJKRhCeoBskzA==" spinCount="100000" sheet="1" objects="1" scenarios="1" selectLockedCells="1"/>
  <mergeCells count="33">
    <mergeCell ref="E7:F7"/>
    <mergeCell ref="E9:F9"/>
    <mergeCell ref="E15:F15"/>
    <mergeCell ref="E17:F17"/>
    <mergeCell ref="E19:F19"/>
    <mergeCell ref="C2:C3"/>
    <mergeCell ref="D2:D3"/>
    <mergeCell ref="F2:F3"/>
    <mergeCell ref="G2:G3"/>
    <mergeCell ref="I2:I3"/>
    <mergeCell ref="H21:I21"/>
    <mergeCell ref="H23:I23"/>
    <mergeCell ref="E11:F11"/>
    <mergeCell ref="E13:F13"/>
    <mergeCell ref="M8:M9"/>
    <mergeCell ref="H9:I9"/>
    <mergeCell ref="H11:I11"/>
    <mergeCell ref="H13:I13"/>
    <mergeCell ref="L8:L9"/>
    <mergeCell ref="E21:F21"/>
    <mergeCell ref="E23:F23"/>
    <mergeCell ref="R2:Y19"/>
    <mergeCell ref="N6:N7"/>
    <mergeCell ref="N8:N9"/>
    <mergeCell ref="H15:I15"/>
    <mergeCell ref="H17:I17"/>
    <mergeCell ref="H19:I19"/>
    <mergeCell ref="H7:I7"/>
    <mergeCell ref="L6:L7"/>
    <mergeCell ref="M6:M7"/>
    <mergeCell ref="M2:M4"/>
    <mergeCell ref="L2:L4"/>
    <mergeCell ref="J2:J3"/>
  </mergeCells>
  <conditionalFormatting sqref="E6:I6">
    <cfRule type="expression" dxfId="9" priority="10">
      <formula>NOT(ISBLANK($C$6))</formula>
    </cfRule>
  </conditionalFormatting>
  <conditionalFormatting sqref="E8:I8">
    <cfRule type="expression" dxfId="8" priority="9">
      <formula>NOT(ISBLANK($C$8))</formula>
    </cfRule>
  </conditionalFormatting>
  <conditionalFormatting sqref="E10:I10">
    <cfRule type="expression" dxfId="7" priority="8">
      <formula>NOT(ISBLANK($C$10))</formula>
    </cfRule>
  </conditionalFormatting>
  <conditionalFormatting sqref="E12:I12">
    <cfRule type="expression" dxfId="6" priority="7">
      <formula>NOT(ISBLANK($C$12))</formula>
    </cfRule>
  </conditionalFormatting>
  <conditionalFormatting sqref="E14:I14">
    <cfRule type="expression" dxfId="5" priority="6">
      <formula>NOT(ISBLANK($C$14))</formula>
    </cfRule>
  </conditionalFormatting>
  <conditionalFormatting sqref="E16:I16">
    <cfRule type="expression" dxfId="4" priority="5">
      <formula>NOT(ISBLANK($C$16))</formula>
    </cfRule>
  </conditionalFormatting>
  <conditionalFormatting sqref="E18:I18">
    <cfRule type="expression" dxfId="3" priority="4">
      <formula>NOT(ISBLANK($C$18))</formula>
    </cfRule>
  </conditionalFormatting>
  <conditionalFormatting sqref="E20:I20">
    <cfRule type="expression" dxfId="2" priority="3">
      <formula>NOT(ISBLANK($C$20))</formula>
    </cfRule>
  </conditionalFormatting>
  <conditionalFormatting sqref="E22:I22">
    <cfRule type="expression" dxfId="1" priority="2">
      <formula>NOT(ISBLANK($C$22))</formula>
    </cfRule>
  </conditionalFormatting>
  <conditionalFormatting sqref="E24:I24">
    <cfRule type="expression" dxfId="0" priority="1">
      <formula>NOT(ISBLANK($C$24))</formula>
    </cfRule>
  </conditionalFormatting>
  <dataValidations count="1">
    <dataValidation type="custom" errorStyle="information" allowBlank="1" showInputMessage="1" showErrorMessage="1" errorTitle="اخطار" error="ابتدا لول قیمتی را مشخص کنید!" sqref="E23:F23 E21:F21 E7:F7 E9:F9 E11:F11 E13:F13 E15:F15 E17:F17 E19:F19" xr:uid="{60194278-01B6-4584-AA53-5C84DA7E4189}">
      <formula1>IF(D7&lt;&gt;"",TRUE,E7="")</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TikBook</dc:creator>
  <cp:lastModifiedBy>تحلیل‌گر 2 - مهران</cp:lastModifiedBy>
  <dcterms:created xsi:type="dcterms:W3CDTF">2015-06-05T18:17:20Z</dcterms:created>
  <dcterms:modified xsi:type="dcterms:W3CDTF">2025-02-19T11:21:00Z</dcterms:modified>
</cp:coreProperties>
</file>